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km.ciudades" sheetId="1" r:id="rId1"/>
    <sheet name="Etapas  y alojamientos" sheetId="2" r:id="rId2"/>
  </sheets>
  <definedNames/>
  <calcPr fullCalcOnLoad="1"/>
</workbook>
</file>

<file path=xl/sharedStrings.xml><?xml version="1.0" encoding="utf-8"?>
<sst xmlns="http://schemas.openxmlformats.org/spreadsheetml/2006/main" count="138" uniqueCount="96">
  <si>
    <t>Donaueschingen</t>
  </si>
  <si>
    <t>Tuttlingen</t>
  </si>
  <si>
    <t>Hausen</t>
  </si>
  <si>
    <t>Sigmaringen</t>
  </si>
  <si>
    <t>Riedlingen</t>
  </si>
  <si>
    <t>Ehingen</t>
  </si>
  <si>
    <t>Ulm</t>
  </si>
  <si>
    <t>Günzburg</t>
  </si>
  <si>
    <t>Dillingen</t>
  </si>
  <si>
    <t>Donawörth</t>
  </si>
  <si>
    <t>Neuburg</t>
  </si>
  <si>
    <t>Ingolstadt</t>
  </si>
  <si>
    <t>Vohburg a.d. Donau</t>
  </si>
  <si>
    <t>Neustadt a.d. Donau</t>
  </si>
  <si>
    <t>Kelheim</t>
  </si>
  <si>
    <t>Regensburg</t>
  </si>
  <si>
    <t>Straubing</t>
  </si>
  <si>
    <t>Kleinschwarzach</t>
  </si>
  <si>
    <t>Vilshofen</t>
  </si>
  <si>
    <t>Passau</t>
  </si>
  <si>
    <t>Schlögen</t>
  </si>
  <si>
    <t>Linz</t>
  </si>
  <si>
    <t>Mauthausen</t>
  </si>
  <si>
    <t>Grein</t>
  </si>
  <si>
    <t>Melk</t>
  </si>
  <si>
    <t>Krems</t>
  </si>
  <si>
    <t>Tulln</t>
  </si>
  <si>
    <t>Klosterneuburg (Viena)</t>
  </si>
  <si>
    <t>Hainburg</t>
  </si>
  <si>
    <t>Bratislava</t>
  </si>
  <si>
    <t>Püski</t>
  </si>
  <si>
    <t>Gÿor</t>
  </si>
  <si>
    <t>Komäron</t>
  </si>
  <si>
    <t>Esztergom</t>
  </si>
  <si>
    <t>Visegrad</t>
  </si>
  <si>
    <t>Budapest</t>
  </si>
  <si>
    <t>km.</t>
  </si>
  <si>
    <t>km</t>
  </si>
  <si>
    <t>dias</t>
  </si>
  <si>
    <t>coste</t>
  </si>
  <si>
    <t>previstos</t>
  </si>
  <si>
    <t>reales</t>
  </si>
  <si>
    <t>noche</t>
  </si>
  <si>
    <t>Donauwörth</t>
  </si>
  <si>
    <t>Grein-st nikolas</t>
  </si>
  <si>
    <t>16-17</t>
  </si>
  <si>
    <t>21-22-23</t>
  </si>
  <si>
    <t>observaciones</t>
  </si>
  <si>
    <t>Alojamiento</t>
  </si>
  <si>
    <t>Hotel Ulmer Stuben</t>
  </si>
  <si>
    <t>e-mail</t>
  </si>
  <si>
    <t>modo de reserva</t>
  </si>
  <si>
    <t>ulmerstuben@t-online.de</t>
  </si>
  <si>
    <t>Hotel Garni Jägerhof</t>
  </si>
  <si>
    <t>jaegerhof-sigmaringen@t-online.de</t>
  </si>
  <si>
    <t>www.hotel.info</t>
  </si>
  <si>
    <t xml:space="preserve">Familiar y acogedor. </t>
  </si>
  <si>
    <t>Jugendherberge (Albergue)</t>
  </si>
  <si>
    <t>jhdonauwoerth@dhj-bayern.de</t>
  </si>
  <si>
    <t>Directamente por e-mail</t>
  </si>
  <si>
    <t>Caro para ser un albergue. El precio es para habitacion con baño y solo dos personas.</t>
  </si>
  <si>
    <t xml:space="preserve">Bien situado. Cerca de la ruta y bastante centrico </t>
  </si>
  <si>
    <t>Apparthotel Minerva Diana</t>
  </si>
  <si>
    <t>samuel.fischer@apparthotel-rottalerhof.de</t>
  </si>
  <si>
    <t>www.booking.com</t>
  </si>
  <si>
    <t>Bed &amp; Breakfast Bredl</t>
  </si>
  <si>
    <t>info@hotel-bbb.de</t>
  </si>
  <si>
    <t>Super acogedora pero bastante lejana del centro. Los dueños nos acercaron al centro y volvimos en taxi.</t>
  </si>
  <si>
    <t>Pension im Gesundheit</t>
  </si>
  <si>
    <t>info@frickinger-passau.de</t>
  </si>
  <si>
    <t xml:space="preserve">Solo ir si no teneis mas remedio.  </t>
  </si>
  <si>
    <t>Tranquilo y centrico</t>
  </si>
  <si>
    <t>Krems Bicycle Youth Hostel</t>
  </si>
  <si>
    <t>office@hostel.or.at</t>
  </si>
  <si>
    <t>Hostelling Internacional</t>
  </si>
  <si>
    <t>Desayuno flojo.Esta en la ruta.Centrico</t>
  </si>
  <si>
    <t>Hotel Zur post</t>
  </si>
  <si>
    <t>office@hotelpost.at</t>
  </si>
  <si>
    <t>www.tiscover.at</t>
  </si>
  <si>
    <t>Esta en la ruta pero alejado de Grein. Si volviera me alojaria en Grein que tiene mas cosas que ver</t>
  </si>
  <si>
    <t>Albergue Brigittenau</t>
  </si>
  <si>
    <t>jgh.1200wien@chello.at</t>
  </si>
  <si>
    <t>Fabuloso. A ese precio tuvimos habitacion con baño para los dos solos y un desayuno buffer excelente</t>
  </si>
  <si>
    <t>Ria Panzo</t>
  </si>
  <si>
    <t>riapanzo@gmail.com</t>
  </si>
  <si>
    <t>Familiar y centrico</t>
  </si>
  <si>
    <t>Botel Gracia</t>
  </si>
  <si>
    <t>Hotel Wesselenyi</t>
  </si>
  <si>
    <t>hotel.wess@axelero.hu</t>
  </si>
  <si>
    <t>Agradable hotel. Merece la pena.</t>
  </si>
  <si>
    <t>Nos hacia ilusion dormir en un barco,pero este no tiene nada de especial. Cerca de la ruta.</t>
  </si>
  <si>
    <t>Botel Hotel Lisa</t>
  </si>
  <si>
    <t>Buen precio pero muy lejos del centro. Intentaria buscar otro mas cercano. Nos gastamos mas en taxi de lo que ahorrabamos en alojamiento.</t>
  </si>
  <si>
    <t>Carlton</t>
  </si>
  <si>
    <t>www.optopustravel.com</t>
  </si>
  <si>
    <t>Un lujo a ese precio. Nos trataron de maravilla, recogieron nuestras bicis, nos dejaron un lugar para montarlos……. Supongo que lo reservamos en el momento adecuado y con mucha anticipacion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</si>
</sst>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NumberFormat="1" applyFill="1" applyAlignment="1">
      <alignment/>
    </xf>
    <xf numFmtId="0" fontId="0" fillId="33" borderId="0" xfId="0" applyNumberForma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1" fillId="0" borderId="0" xfId="0" applyFont="1" applyAlignment="1">
      <alignment/>
    </xf>
    <xf numFmtId="0" fontId="0" fillId="34" borderId="0" xfId="0" applyFill="1" applyAlignment="1">
      <alignment/>
    </xf>
    <xf numFmtId="0" fontId="29" fillId="34" borderId="0" xfId="45" applyFill="1" applyAlignment="1" applyProtection="1">
      <alignment/>
      <protection/>
    </xf>
    <xf numFmtId="0" fontId="0" fillId="35" borderId="0" xfId="0" applyFill="1" applyAlignment="1">
      <alignment/>
    </xf>
    <xf numFmtId="0" fontId="29" fillId="35" borderId="0" xfId="45" applyFill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lmerstuben@t-online.de" TargetMode="External" /><Relationship Id="rId2" Type="http://schemas.openxmlformats.org/officeDocument/2006/relationships/hyperlink" Target="mailto:jaegerhof-sigmaringen@t-online.de" TargetMode="External" /><Relationship Id="rId3" Type="http://schemas.openxmlformats.org/officeDocument/2006/relationships/hyperlink" Target="http://www.hotel.info/" TargetMode="External" /><Relationship Id="rId4" Type="http://schemas.openxmlformats.org/officeDocument/2006/relationships/hyperlink" Target="mailto:jhdonauwoerth@dhj-bayern.de" TargetMode="External" /><Relationship Id="rId5" Type="http://schemas.openxmlformats.org/officeDocument/2006/relationships/hyperlink" Target="mailto:samuel.fischer@apparthotel-rottalerhof.de" TargetMode="External" /><Relationship Id="rId6" Type="http://schemas.openxmlformats.org/officeDocument/2006/relationships/hyperlink" Target="http://www.booking.com/" TargetMode="External" /><Relationship Id="rId7" Type="http://schemas.openxmlformats.org/officeDocument/2006/relationships/hyperlink" Target="http://www.booking.com/" TargetMode="External" /><Relationship Id="rId8" Type="http://schemas.openxmlformats.org/officeDocument/2006/relationships/hyperlink" Target="mailto:info@hotel-bbb.de" TargetMode="External" /><Relationship Id="rId9" Type="http://schemas.openxmlformats.org/officeDocument/2006/relationships/hyperlink" Target="http://www.booking.com/" TargetMode="External" /><Relationship Id="rId10" Type="http://schemas.openxmlformats.org/officeDocument/2006/relationships/hyperlink" Target="mailto:info@frickinger-passau.de" TargetMode="External" /><Relationship Id="rId11" Type="http://schemas.openxmlformats.org/officeDocument/2006/relationships/hyperlink" Target="http://www.booking.com/" TargetMode="External" /><Relationship Id="rId12" Type="http://schemas.openxmlformats.org/officeDocument/2006/relationships/hyperlink" Target="mailto:office@hostel.or.at" TargetMode="External" /><Relationship Id="rId13" Type="http://schemas.openxmlformats.org/officeDocument/2006/relationships/hyperlink" Target="mailto:office@hotelpost.at" TargetMode="External" /><Relationship Id="rId14" Type="http://schemas.openxmlformats.org/officeDocument/2006/relationships/hyperlink" Target="http://www.tiscover.at/" TargetMode="External" /><Relationship Id="rId15" Type="http://schemas.openxmlformats.org/officeDocument/2006/relationships/hyperlink" Target="mailto:jgh.1200wien@chello.at" TargetMode="External" /><Relationship Id="rId16" Type="http://schemas.openxmlformats.org/officeDocument/2006/relationships/hyperlink" Target="mailto:riapanzo@gmail.com" TargetMode="External" /><Relationship Id="rId17" Type="http://schemas.openxmlformats.org/officeDocument/2006/relationships/hyperlink" Target="http://www.booking.com/" TargetMode="External" /><Relationship Id="rId18" Type="http://schemas.openxmlformats.org/officeDocument/2006/relationships/hyperlink" Target="http://www.booking.com/" TargetMode="External" /><Relationship Id="rId19" Type="http://schemas.openxmlformats.org/officeDocument/2006/relationships/hyperlink" Target="mailto:hotel.wess@axelero.hu" TargetMode="External" /><Relationship Id="rId20" Type="http://schemas.openxmlformats.org/officeDocument/2006/relationships/hyperlink" Target="http://www.booking.com/" TargetMode="External" /><Relationship Id="rId21" Type="http://schemas.openxmlformats.org/officeDocument/2006/relationships/hyperlink" Target="http://www.booking.com/" TargetMode="External" /><Relationship Id="rId22" Type="http://schemas.openxmlformats.org/officeDocument/2006/relationships/hyperlink" Target="http://www.optopustravel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9"/>
  <sheetViews>
    <sheetView zoomScalePageLayoutView="0" workbookViewId="0" topLeftCell="A1">
      <selection activeCell="C10" sqref="C10"/>
    </sheetView>
  </sheetViews>
  <sheetFormatPr defaultColWidth="11.57421875" defaultRowHeight="12.75"/>
  <cols>
    <col min="1" max="1" width="20.28125" style="0" customWidth="1"/>
  </cols>
  <sheetData>
    <row r="3" spans="1:2" ht="12.75">
      <c r="A3" t="s">
        <v>0</v>
      </c>
      <c r="B3">
        <v>0</v>
      </c>
    </row>
    <row r="4" spans="1:2" ht="12.75">
      <c r="A4" t="s">
        <v>1</v>
      </c>
      <c r="B4">
        <v>38</v>
      </c>
    </row>
    <row r="5" spans="1:4" ht="12.75">
      <c r="A5" t="s">
        <v>2</v>
      </c>
      <c r="B5" s="1">
        <f>+72-38</f>
        <v>34</v>
      </c>
      <c r="C5">
        <v>1</v>
      </c>
      <c r="D5" s="1">
        <f>+B4+B5</f>
        <v>72</v>
      </c>
    </row>
    <row r="6" spans="1:2" ht="12.75">
      <c r="A6" t="s">
        <v>3</v>
      </c>
      <c r="B6">
        <v>22</v>
      </c>
    </row>
    <row r="7" spans="1:4" ht="12.75">
      <c r="A7" t="s">
        <v>4</v>
      </c>
      <c r="B7" s="1">
        <f>+55-22</f>
        <v>33</v>
      </c>
      <c r="C7">
        <v>2</v>
      </c>
      <c r="D7" s="1">
        <f>+B6+B7</f>
        <v>55</v>
      </c>
    </row>
    <row r="8" spans="1:2" ht="12.75">
      <c r="A8" t="s">
        <v>5</v>
      </c>
      <c r="B8">
        <v>36</v>
      </c>
    </row>
    <row r="9" spans="1:4" ht="12.75">
      <c r="A9" t="s">
        <v>6</v>
      </c>
      <c r="B9" s="1">
        <f>+69-36</f>
        <v>33</v>
      </c>
      <c r="C9">
        <v>3</v>
      </c>
      <c r="D9" s="1">
        <f>+B8+B9</f>
        <v>69</v>
      </c>
    </row>
    <row r="10" spans="1:2" ht="12.75">
      <c r="A10" t="s">
        <v>7</v>
      </c>
      <c r="B10">
        <v>28</v>
      </c>
    </row>
    <row r="11" spans="1:4" ht="12.75">
      <c r="A11" t="s">
        <v>8</v>
      </c>
      <c r="B11" s="1">
        <f>+60-28</f>
        <v>32</v>
      </c>
      <c r="C11">
        <v>4</v>
      </c>
      <c r="D11" s="1">
        <f>+B10+B11</f>
        <v>60</v>
      </c>
    </row>
    <row r="12" spans="1:2" ht="12.75">
      <c r="A12" t="s">
        <v>9</v>
      </c>
      <c r="B12">
        <v>36</v>
      </c>
    </row>
    <row r="13" spans="1:4" ht="12.75">
      <c r="A13" t="s">
        <v>10</v>
      </c>
      <c r="B13" s="1">
        <f>+75-36</f>
        <v>39</v>
      </c>
      <c r="C13">
        <v>5</v>
      </c>
      <c r="D13" s="1">
        <f>+B12+B13</f>
        <v>75</v>
      </c>
    </row>
    <row r="14" spans="1:2" ht="12.75">
      <c r="A14" t="s">
        <v>11</v>
      </c>
      <c r="B14">
        <v>24</v>
      </c>
    </row>
    <row r="15" spans="1:2" ht="12.75">
      <c r="A15" t="s">
        <v>12</v>
      </c>
      <c r="B15">
        <v>20</v>
      </c>
    </row>
    <row r="16" spans="1:4" ht="12.75">
      <c r="A16" t="s">
        <v>13</v>
      </c>
      <c r="B16" s="1">
        <f>+62-44</f>
        <v>18</v>
      </c>
      <c r="C16">
        <v>6</v>
      </c>
      <c r="D16" s="1">
        <f>+B14+B15+B16</f>
        <v>62</v>
      </c>
    </row>
    <row r="17" spans="1:2" ht="12.75">
      <c r="A17" t="s">
        <v>14</v>
      </c>
      <c r="B17">
        <v>17</v>
      </c>
    </row>
    <row r="18" spans="1:4" ht="12.75">
      <c r="A18" t="s">
        <v>15</v>
      </c>
      <c r="B18" s="1">
        <f>+55-17</f>
        <v>38</v>
      </c>
      <c r="C18">
        <v>7</v>
      </c>
      <c r="D18" s="1">
        <f>+B17+B18</f>
        <v>55</v>
      </c>
    </row>
    <row r="19" spans="1:2" ht="12.75">
      <c r="A19" t="s">
        <v>16</v>
      </c>
      <c r="B19">
        <v>55</v>
      </c>
    </row>
    <row r="20" spans="1:4" ht="12.75">
      <c r="A20" t="s">
        <v>17</v>
      </c>
      <c r="B20" s="1">
        <f>+90-55</f>
        <v>35</v>
      </c>
      <c r="C20">
        <v>8</v>
      </c>
      <c r="D20" s="1">
        <f>+B19+B20</f>
        <v>90</v>
      </c>
    </row>
    <row r="21" spans="1:2" ht="12.75">
      <c r="A21" t="s">
        <v>18</v>
      </c>
      <c r="B21">
        <v>42</v>
      </c>
    </row>
    <row r="22" spans="1:4" ht="12.75">
      <c r="A22" t="s">
        <v>19</v>
      </c>
      <c r="B22" s="1">
        <f>+67-42</f>
        <v>25</v>
      </c>
      <c r="C22">
        <v>9</v>
      </c>
      <c r="D22" s="1">
        <f>+B21+B22</f>
        <v>67</v>
      </c>
    </row>
    <row r="23" spans="1:2" ht="12.75">
      <c r="A23" t="s">
        <v>20</v>
      </c>
      <c r="B23" s="1">
        <f>+44</f>
        <v>44</v>
      </c>
    </row>
    <row r="24" spans="1:4" ht="12.75">
      <c r="A24" t="s">
        <v>21</v>
      </c>
      <c r="B24" s="1">
        <f>+106-44</f>
        <v>62</v>
      </c>
      <c r="C24">
        <v>10</v>
      </c>
      <c r="D24" s="1">
        <f>+B23+B24</f>
        <v>106</v>
      </c>
    </row>
    <row r="25" spans="1:2" ht="12.75">
      <c r="A25" t="s">
        <v>22</v>
      </c>
      <c r="B25">
        <v>26</v>
      </c>
    </row>
    <row r="26" spans="1:4" ht="12.75">
      <c r="A26" t="s">
        <v>23</v>
      </c>
      <c r="B26" s="1">
        <f>+70-26</f>
        <v>44</v>
      </c>
      <c r="C26">
        <v>11</v>
      </c>
      <c r="D26" s="1">
        <f>+B25+B26</f>
        <v>70</v>
      </c>
    </row>
    <row r="27" spans="1:2" ht="12.75">
      <c r="A27" t="s">
        <v>24</v>
      </c>
      <c r="B27">
        <v>45</v>
      </c>
    </row>
    <row r="28" spans="1:4" ht="12.75">
      <c r="A28" t="s">
        <v>25</v>
      </c>
      <c r="B28" s="1">
        <f>+84-45</f>
        <v>39</v>
      </c>
      <c r="C28">
        <v>12</v>
      </c>
      <c r="D28" s="1">
        <f>+B27+B28</f>
        <v>84</v>
      </c>
    </row>
    <row r="29" spans="1:2" ht="12.75">
      <c r="A29" t="s">
        <v>26</v>
      </c>
      <c r="B29">
        <v>44</v>
      </c>
    </row>
    <row r="30" spans="1:4" ht="12.75">
      <c r="A30" t="s">
        <v>27</v>
      </c>
      <c r="B30" s="1">
        <f>+77-44</f>
        <v>33</v>
      </c>
      <c r="C30">
        <v>13</v>
      </c>
      <c r="D30" s="1">
        <f>+B29+B30</f>
        <v>77</v>
      </c>
    </row>
    <row r="31" spans="1:2" ht="12.75">
      <c r="A31" t="s">
        <v>28</v>
      </c>
      <c r="B31">
        <v>61</v>
      </c>
    </row>
    <row r="32" spans="1:4" ht="12.75">
      <c r="A32" t="s">
        <v>29</v>
      </c>
      <c r="B32" s="1">
        <f>+78-61</f>
        <v>17</v>
      </c>
      <c r="C32">
        <v>14</v>
      </c>
      <c r="D32" s="1">
        <f>+B31+B32</f>
        <v>78</v>
      </c>
    </row>
    <row r="33" spans="1:2" ht="12.75">
      <c r="A33" t="s">
        <v>30</v>
      </c>
      <c r="B33">
        <v>48</v>
      </c>
    </row>
    <row r="34" spans="1:4" ht="12.75">
      <c r="A34" t="s">
        <v>31</v>
      </c>
      <c r="B34" s="1">
        <f>+81-48</f>
        <v>33</v>
      </c>
      <c r="C34">
        <v>15</v>
      </c>
      <c r="D34" s="1">
        <f>+B33+B34</f>
        <v>81</v>
      </c>
    </row>
    <row r="35" spans="1:4" ht="12.75">
      <c r="A35" t="s">
        <v>32</v>
      </c>
      <c r="B35">
        <v>55</v>
      </c>
      <c r="C35">
        <v>16</v>
      </c>
      <c r="D35" s="1">
        <f>+B35</f>
        <v>55</v>
      </c>
    </row>
    <row r="36" spans="1:2" ht="12.75">
      <c r="A36" t="s">
        <v>33</v>
      </c>
      <c r="B36">
        <v>56</v>
      </c>
    </row>
    <row r="37" spans="1:4" ht="12.75">
      <c r="A37" t="s">
        <v>34</v>
      </c>
      <c r="B37" s="1">
        <f>+82-56</f>
        <v>26</v>
      </c>
      <c r="C37">
        <v>17</v>
      </c>
      <c r="D37" s="1">
        <f>+B36+B37</f>
        <v>82</v>
      </c>
    </row>
    <row r="38" spans="1:4" ht="12.75">
      <c r="A38" t="s">
        <v>35</v>
      </c>
      <c r="B38">
        <v>55</v>
      </c>
      <c r="C38">
        <v>18</v>
      </c>
      <c r="D38" s="1">
        <f>+B38</f>
        <v>55</v>
      </c>
    </row>
    <row r="39" spans="2:4" ht="12.75">
      <c r="B39" s="1">
        <f>SUM(B3:B38)</f>
        <v>1293</v>
      </c>
      <c r="D39" s="1">
        <f>SUM(D3:D38)</f>
        <v>1293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B1">
      <selection activeCell="K41" sqref="K41"/>
    </sheetView>
  </sheetViews>
  <sheetFormatPr defaultColWidth="11.57421875" defaultRowHeight="12.75"/>
  <cols>
    <col min="1" max="1" width="20.28125" style="0" customWidth="1"/>
    <col min="2" max="3" width="11.57421875" style="0" customWidth="1"/>
    <col min="4" max="4" width="11.57421875" style="2" customWidth="1"/>
    <col min="5" max="7" width="11.57421875" style="0" customWidth="1"/>
    <col min="8" max="8" width="23.28125" style="0" bestFit="1" customWidth="1"/>
    <col min="9" max="9" width="35.8515625" style="0" bestFit="1" customWidth="1"/>
    <col min="10" max="10" width="22.140625" style="0" customWidth="1"/>
    <col min="11" max="11" width="27.00390625" style="0" bestFit="1" customWidth="1"/>
  </cols>
  <sheetData>
    <row r="1" spans="3:11" ht="12.75">
      <c r="C1" t="s">
        <v>36</v>
      </c>
      <c r="D1" s="2" t="s">
        <v>37</v>
      </c>
      <c r="E1" t="s">
        <v>38</v>
      </c>
      <c r="F1" t="s">
        <v>39</v>
      </c>
      <c r="H1" t="s">
        <v>48</v>
      </c>
      <c r="I1" t="s">
        <v>50</v>
      </c>
      <c r="J1" t="s">
        <v>51</v>
      </c>
      <c r="K1" t="s">
        <v>47</v>
      </c>
    </row>
    <row r="2" spans="3:6" ht="12.75">
      <c r="C2" t="s">
        <v>40</v>
      </c>
      <c r="D2" s="2" t="s">
        <v>41</v>
      </c>
      <c r="F2" t="s">
        <v>42</v>
      </c>
    </row>
    <row r="3" spans="1:11" s="3" customFormat="1" ht="12.75">
      <c r="A3" s="3" t="s">
        <v>0</v>
      </c>
      <c r="B3" s="3">
        <v>0</v>
      </c>
      <c r="D3" s="4"/>
      <c r="E3" s="3">
        <v>6</v>
      </c>
      <c r="F3" s="3">
        <v>66.5</v>
      </c>
      <c r="G3" s="3">
        <v>1</v>
      </c>
      <c r="H3" s="10" t="s">
        <v>93</v>
      </c>
      <c r="J3" s="11" t="s">
        <v>94</v>
      </c>
      <c r="K3" s="10" t="s">
        <v>95</v>
      </c>
    </row>
    <row r="4" spans="1:2" ht="12.75">
      <c r="A4" t="s">
        <v>1</v>
      </c>
      <c r="B4">
        <v>38</v>
      </c>
    </row>
    <row r="5" spans="1:2" ht="12.75">
      <c r="A5" t="s">
        <v>2</v>
      </c>
      <c r="B5" s="1">
        <f>+72-38</f>
        <v>34</v>
      </c>
    </row>
    <row r="6" spans="1:11" s="3" customFormat="1" ht="12.75">
      <c r="A6" s="3" t="s">
        <v>3</v>
      </c>
      <c r="B6" s="3">
        <v>22</v>
      </c>
      <c r="C6" s="5">
        <f>+B4+B5+B6</f>
        <v>94</v>
      </c>
      <c r="D6" s="6">
        <v>95</v>
      </c>
      <c r="E6" s="3">
        <v>7</v>
      </c>
      <c r="F6" s="3">
        <v>80</v>
      </c>
      <c r="G6" s="3">
        <v>1</v>
      </c>
      <c r="H6" s="10" t="s">
        <v>53</v>
      </c>
      <c r="I6" s="11" t="s">
        <v>54</v>
      </c>
      <c r="J6" s="11" t="s">
        <v>55</v>
      </c>
      <c r="K6" s="10" t="s">
        <v>56</v>
      </c>
    </row>
    <row r="7" spans="1:2" ht="12.75">
      <c r="A7" t="s">
        <v>4</v>
      </c>
      <c r="B7" s="1">
        <f>+55-22</f>
        <v>33</v>
      </c>
    </row>
    <row r="8" spans="1:2" ht="12.75">
      <c r="A8" t="s">
        <v>5</v>
      </c>
      <c r="B8">
        <v>36</v>
      </c>
    </row>
    <row r="9" spans="1:11" s="3" customFormat="1" ht="12.75">
      <c r="A9" s="3" t="s">
        <v>6</v>
      </c>
      <c r="B9" s="5">
        <f>+69-36</f>
        <v>33</v>
      </c>
      <c r="C9" s="5">
        <f>+B7+B8+B9</f>
        <v>102</v>
      </c>
      <c r="D9" s="6">
        <v>108</v>
      </c>
      <c r="E9" s="3">
        <v>8</v>
      </c>
      <c r="F9" s="3">
        <v>78</v>
      </c>
      <c r="G9" s="3">
        <v>1</v>
      </c>
      <c r="H9" s="10" t="s">
        <v>49</v>
      </c>
      <c r="I9" s="11" t="s">
        <v>52</v>
      </c>
      <c r="J9" s="11" t="s">
        <v>64</v>
      </c>
      <c r="K9" s="10" t="s">
        <v>61</v>
      </c>
    </row>
    <row r="10" spans="1:2" ht="12.75">
      <c r="A10" t="s">
        <v>7</v>
      </c>
      <c r="B10">
        <v>28</v>
      </c>
    </row>
    <row r="11" spans="1:2" ht="12.75">
      <c r="A11" t="s">
        <v>8</v>
      </c>
      <c r="B11" s="1">
        <f>+60-28</f>
        <v>32</v>
      </c>
    </row>
    <row r="12" spans="1:11" s="3" customFormat="1" ht="12.75">
      <c r="A12" s="3" t="s">
        <v>43</v>
      </c>
      <c r="B12" s="3">
        <v>36</v>
      </c>
      <c r="C12" s="5">
        <f>+B10+B11+B12</f>
        <v>96</v>
      </c>
      <c r="D12" s="6">
        <v>100</v>
      </c>
      <c r="E12" s="3">
        <v>9</v>
      </c>
      <c r="F12" s="3">
        <v>46.8</v>
      </c>
      <c r="G12" s="3">
        <v>1</v>
      </c>
      <c r="H12" s="10" t="s">
        <v>57</v>
      </c>
      <c r="I12" s="11" t="s">
        <v>58</v>
      </c>
      <c r="J12" s="10" t="s">
        <v>59</v>
      </c>
      <c r="K12" s="10" t="s">
        <v>60</v>
      </c>
    </row>
    <row r="13" spans="1:2" ht="12.75">
      <c r="A13" t="s">
        <v>10</v>
      </c>
      <c r="B13" s="1">
        <f>+75-36</f>
        <v>39</v>
      </c>
    </row>
    <row r="14" spans="1:2" ht="12.75">
      <c r="A14" t="s">
        <v>11</v>
      </c>
      <c r="B14">
        <v>24</v>
      </c>
    </row>
    <row r="15" spans="1:2" ht="12.75">
      <c r="A15" t="s">
        <v>12</v>
      </c>
      <c r="B15">
        <v>20</v>
      </c>
    </row>
    <row r="16" spans="1:11" s="3" customFormat="1" ht="12.75">
      <c r="A16" s="3" t="s">
        <v>13</v>
      </c>
      <c r="B16" s="5">
        <f>+62-44</f>
        <v>18</v>
      </c>
      <c r="C16" s="5">
        <f>+B13+B14+B15+B16</f>
        <v>101</v>
      </c>
      <c r="D16" s="6">
        <v>105</v>
      </c>
      <c r="E16" s="5">
        <v>10</v>
      </c>
      <c r="F16" s="3">
        <v>82</v>
      </c>
      <c r="G16" s="3">
        <v>1</v>
      </c>
      <c r="H16" s="10" t="s">
        <v>62</v>
      </c>
      <c r="I16" s="11" t="s">
        <v>63</v>
      </c>
      <c r="J16" s="11" t="s">
        <v>64</v>
      </c>
      <c r="K16" s="10" t="s">
        <v>71</v>
      </c>
    </row>
    <row r="17" spans="1:2" ht="12.75">
      <c r="A17" t="s">
        <v>14</v>
      </c>
      <c r="B17">
        <v>17</v>
      </c>
    </row>
    <row r="18" spans="1:2" ht="12.75">
      <c r="A18" t="s">
        <v>15</v>
      </c>
      <c r="B18" s="1">
        <f>+55-17</f>
        <v>38</v>
      </c>
    </row>
    <row r="19" spans="1:11" s="3" customFormat="1" ht="12.75">
      <c r="A19" s="3" t="s">
        <v>16</v>
      </c>
      <c r="B19" s="3">
        <v>55</v>
      </c>
      <c r="C19" s="5">
        <f>+B17+B18+B19</f>
        <v>110</v>
      </c>
      <c r="D19" s="6">
        <v>110</v>
      </c>
      <c r="E19" s="3">
        <v>11</v>
      </c>
      <c r="F19" s="3">
        <v>85</v>
      </c>
      <c r="G19" s="3">
        <v>1</v>
      </c>
      <c r="H19" s="10" t="s">
        <v>65</v>
      </c>
      <c r="I19" s="11" t="s">
        <v>66</v>
      </c>
      <c r="J19" s="11" t="s">
        <v>64</v>
      </c>
      <c r="K19" s="10" t="s">
        <v>67</v>
      </c>
    </row>
    <row r="20" spans="1:2" ht="12.75">
      <c r="A20" t="s">
        <v>17</v>
      </c>
      <c r="B20" s="1">
        <f>+90-55</f>
        <v>35</v>
      </c>
    </row>
    <row r="21" spans="1:4" ht="12.75">
      <c r="A21" t="s">
        <v>18</v>
      </c>
      <c r="B21">
        <v>42</v>
      </c>
      <c r="C21" s="1"/>
      <c r="D21" s="6"/>
    </row>
    <row r="22" spans="1:11" s="3" customFormat="1" ht="12.75">
      <c r="A22" s="3" t="s">
        <v>19</v>
      </c>
      <c r="B22" s="5">
        <f>+67-42</f>
        <v>25</v>
      </c>
      <c r="C22" s="5">
        <f>+B20+B21+B22</f>
        <v>102</v>
      </c>
      <c r="D22" s="6">
        <v>106</v>
      </c>
      <c r="E22" s="3">
        <v>12</v>
      </c>
      <c r="F22" s="3">
        <v>60</v>
      </c>
      <c r="G22" s="3">
        <v>1</v>
      </c>
      <c r="H22" s="10" t="s">
        <v>68</v>
      </c>
      <c r="I22" s="11" t="s">
        <v>69</v>
      </c>
      <c r="J22" s="11" t="s">
        <v>64</v>
      </c>
      <c r="K22" s="10" t="s">
        <v>70</v>
      </c>
    </row>
    <row r="23" spans="1:2" ht="12.75">
      <c r="A23" t="s">
        <v>20</v>
      </c>
      <c r="B23" s="1">
        <f>+44</f>
        <v>44</v>
      </c>
    </row>
    <row r="24" spans="1:7" s="3" customFormat="1" ht="12.75">
      <c r="A24" s="3" t="s">
        <v>21</v>
      </c>
      <c r="B24" s="5">
        <f>+106-44</f>
        <v>62</v>
      </c>
      <c r="C24" s="5">
        <f>+B23+B24</f>
        <v>106</v>
      </c>
      <c r="D24" s="6">
        <v>102</v>
      </c>
      <c r="E24" s="3">
        <v>13</v>
      </c>
      <c r="F24" s="3">
        <v>69</v>
      </c>
      <c r="G24" s="3">
        <v>1</v>
      </c>
    </row>
    <row r="25" spans="1:2" ht="12.75">
      <c r="A25" t="s">
        <v>22</v>
      </c>
      <c r="B25">
        <v>26</v>
      </c>
    </row>
    <row r="26" spans="1:11" s="7" customFormat="1" ht="12.75">
      <c r="A26" s="7" t="s">
        <v>44</v>
      </c>
      <c r="B26" s="8">
        <f>+70-26</f>
        <v>44</v>
      </c>
      <c r="C26" s="8">
        <f>+B25+B26</f>
        <v>70</v>
      </c>
      <c r="D26" s="6">
        <v>80</v>
      </c>
      <c r="E26" s="7">
        <v>14</v>
      </c>
      <c r="F26" s="7">
        <v>64</v>
      </c>
      <c r="G26" s="7">
        <v>1</v>
      </c>
      <c r="H26" s="12" t="s">
        <v>76</v>
      </c>
      <c r="I26" s="13" t="s">
        <v>77</v>
      </c>
      <c r="J26" s="13" t="s">
        <v>78</v>
      </c>
      <c r="K26" s="12" t="s">
        <v>79</v>
      </c>
    </row>
    <row r="27" spans="1:2" ht="12.75">
      <c r="A27" t="s">
        <v>24</v>
      </c>
      <c r="B27">
        <v>45</v>
      </c>
    </row>
    <row r="28" spans="1:11" s="3" customFormat="1" ht="12.75">
      <c r="A28" s="3" t="s">
        <v>25</v>
      </c>
      <c r="B28" s="5">
        <f>+84-45</f>
        <v>39</v>
      </c>
      <c r="C28" s="5">
        <f>+B27+B28</f>
        <v>84</v>
      </c>
      <c r="D28" s="6">
        <v>84</v>
      </c>
      <c r="E28" s="3">
        <v>15</v>
      </c>
      <c r="F28" s="3">
        <v>35</v>
      </c>
      <c r="G28" s="3">
        <v>1</v>
      </c>
      <c r="H28" s="10" t="s">
        <v>72</v>
      </c>
      <c r="I28" s="11" t="s">
        <v>73</v>
      </c>
      <c r="J28" s="10" t="s">
        <v>74</v>
      </c>
      <c r="K28" s="10" t="s">
        <v>75</v>
      </c>
    </row>
    <row r="29" spans="1:2" ht="12.75">
      <c r="A29" t="s">
        <v>26</v>
      </c>
      <c r="B29">
        <v>44</v>
      </c>
    </row>
    <row r="30" spans="1:11" s="3" customFormat="1" ht="12.75">
      <c r="A30" s="3" t="s">
        <v>27</v>
      </c>
      <c r="B30" s="5">
        <f>+77-44</f>
        <v>33</v>
      </c>
      <c r="C30" s="5">
        <f>+B29+B30</f>
        <v>77</v>
      </c>
      <c r="D30" s="6">
        <v>85</v>
      </c>
      <c r="E30" s="3" t="s">
        <v>45</v>
      </c>
      <c r="F30" s="3">
        <v>82</v>
      </c>
      <c r="G30" s="3">
        <v>2</v>
      </c>
      <c r="H30" s="10" t="s">
        <v>80</v>
      </c>
      <c r="I30" s="11" t="s">
        <v>81</v>
      </c>
      <c r="J30" s="10" t="s">
        <v>74</v>
      </c>
      <c r="K30" s="10" t="s">
        <v>82</v>
      </c>
    </row>
    <row r="31" spans="1:2" ht="12.75">
      <c r="A31" t="s">
        <v>28</v>
      </c>
      <c r="B31">
        <v>61</v>
      </c>
    </row>
    <row r="32" spans="1:11" s="3" customFormat="1" ht="12.75">
      <c r="A32" s="3" t="s">
        <v>29</v>
      </c>
      <c r="B32" s="5">
        <f>+78-61</f>
        <v>17</v>
      </c>
      <c r="C32" s="5">
        <f>+B31+B32</f>
        <v>78</v>
      </c>
      <c r="D32" s="6">
        <v>74</v>
      </c>
      <c r="E32" s="3">
        <v>18</v>
      </c>
      <c r="F32" s="3">
        <v>65</v>
      </c>
      <c r="G32" s="3">
        <v>1</v>
      </c>
      <c r="H32" s="10" t="s">
        <v>86</v>
      </c>
      <c r="J32" s="11" t="s">
        <v>64</v>
      </c>
      <c r="K32" s="10" t="s">
        <v>90</v>
      </c>
    </row>
    <row r="33" spans="1:2" ht="12.75">
      <c r="A33" t="s">
        <v>30</v>
      </c>
      <c r="B33">
        <v>48</v>
      </c>
    </row>
    <row r="34" spans="1:11" s="3" customFormat="1" ht="12.75">
      <c r="A34" s="3" t="s">
        <v>31</v>
      </c>
      <c r="B34" s="5">
        <f>+81-48</f>
        <v>33</v>
      </c>
      <c r="C34" s="5">
        <f>+B33+B34</f>
        <v>81</v>
      </c>
      <c r="D34" s="6">
        <v>87</v>
      </c>
      <c r="E34" s="3">
        <v>19</v>
      </c>
      <c r="F34" s="3">
        <v>37</v>
      </c>
      <c r="G34" s="3">
        <v>1</v>
      </c>
      <c r="H34" s="10" t="s">
        <v>87</v>
      </c>
      <c r="I34" s="11" t="s">
        <v>88</v>
      </c>
      <c r="J34" s="11" t="s">
        <v>64</v>
      </c>
      <c r="K34" s="10" t="s">
        <v>89</v>
      </c>
    </row>
    <row r="35" spans="1:2" ht="12.75">
      <c r="A35" t="s">
        <v>32</v>
      </c>
      <c r="B35">
        <v>55</v>
      </c>
    </row>
    <row r="36" spans="1:11" s="3" customFormat="1" ht="12.75">
      <c r="A36" s="3" t="s">
        <v>33</v>
      </c>
      <c r="B36" s="3">
        <v>56</v>
      </c>
      <c r="C36" s="5">
        <f>+B35+B36</f>
        <v>111</v>
      </c>
      <c r="D36" s="6">
        <v>114</v>
      </c>
      <c r="E36" s="3">
        <v>20</v>
      </c>
      <c r="F36" s="3">
        <v>65</v>
      </c>
      <c r="G36" s="3">
        <v>1</v>
      </c>
      <c r="H36" s="10" t="s">
        <v>83</v>
      </c>
      <c r="I36" s="11" t="s">
        <v>84</v>
      </c>
      <c r="J36" s="11" t="s">
        <v>64</v>
      </c>
      <c r="K36" s="10" t="s">
        <v>85</v>
      </c>
    </row>
    <row r="37" spans="1:2" ht="12.75">
      <c r="A37" t="s">
        <v>34</v>
      </c>
      <c r="B37" s="1">
        <f>+82-56</f>
        <v>26</v>
      </c>
    </row>
    <row r="38" spans="1:11" s="3" customFormat="1" ht="12.75">
      <c r="A38" s="3" t="s">
        <v>35</v>
      </c>
      <c r="B38" s="3">
        <v>55</v>
      </c>
      <c r="C38" s="5">
        <f>+B37+B38</f>
        <v>81</v>
      </c>
      <c r="D38" s="6">
        <v>100</v>
      </c>
      <c r="E38" s="3">
        <v>21</v>
      </c>
      <c r="F38" s="3">
        <v>102</v>
      </c>
      <c r="G38" s="3">
        <v>4</v>
      </c>
      <c r="H38" s="10" t="s">
        <v>91</v>
      </c>
      <c r="J38" s="11" t="s">
        <v>64</v>
      </c>
      <c r="K38" s="10" t="s">
        <v>92</v>
      </c>
    </row>
    <row r="39" spans="2:7" ht="12.75">
      <c r="B39" s="1">
        <f>SUM(B3:B38)</f>
        <v>1293</v>
      </c>
      <c r="C39" s="1">
        <f>SUM(C3:C38)</f>
        <v>1293</v>
      </c>
      <c r="D39" s="6">
        <f>SUM(D3:D38)</f>
        <v>1350</v>
      </c>
      <c r="E39" t="s">
        <v>46</v>
      </c>
      <c r="F39" s="1">
        <f>SUM(F3:F38)</f>
        <v>1017.3</v>
      </c>
      <c r="G39" s="1">
        <f>SUM(G3:G38)</f>
        <v>19</v>
      </c>
    </row>
    <row r="41" ht="12.75">
      <c r="K41" s="1"/>
    </row>
    <row r="44" ht="12.75">
      <c r="B44" s="1"/>
    </row>
    <row r="45" ht="12.75">
      <c r="B45" s="1"/>
    </row>
    <row r="49" ht="12.75">
      <c r="B49" s="9"/>
    </row>
    <row r="51" ht="12.75">
      <c r="B51" s="1"/>
    </row>
    <row r="52" ht="12.75">
      <c r="B52" s="1"/>
    </row>
  </sheetData>
  <sheetProtection selectLockedCells="1" selectUnlockedCells="1"/>
  <hyperlinks>
    <hyperlink ref="I9" r:id="rId1" display="ulmerstuben@t-online.de"/>
    <hyperlink ref="I6" r:id="rId2" display="jaegerhof-sigmaringen@t-online.de"/>
    <hyperlink ref="J6" r:id="rId3" display="www.hotel.info"/>
    <hyperlink ref="I12" r:id="rId4" display="jhdonauwoerth@dhj-bayern.de"/>
    <hyperlink ref="I16" r:id="rId5" display="samuel.fischer@apparthotel-rottalerhof.de"/>
    <hyperlink ref="J9" r:id="rId6" display="www.booking.com"/>
    <hyperlink ref="J16" r:id="rId7" display="www.booking.com"/>
    <hyperlink ref="I19" r:id="rId8" display="info@hotel-bbb.de"/>
    <hyperlink ref="J19" r:id="rId9" display="www.booking.com"/>
    <hyperlink ref="I22" r:id="rId10" display="info@frickinger-passau.de"/>
    <hyperlink ref="J22" r:id="rId11" display="www.booking.com"/>
    <hyperlink ref="I28" r:id="rId12" display="office@hostel.or.at"/>
    <hyperlink ref="I26" r:id="rId13" display="office@hotelpost.at"/>
    <hyperlink ref="J26" r:id="rId14" display="www.tiscover.at"/>
    <hyperlink ref="I30" r:id="rId15" display="jgh.1200wien@chello.at"/>
    <hyperlink ref="I36" r:id="rId16" display="riapanzo@gmail.com"/>
    <hyperlink ref="J36" r:id="rId17" display="www.booking.com"/>
    <hyperlink ref="J32" r:id="rId18" display="www.booking.com"/>
    <hyperlink ref="I34" r:id="rId19" display="hotel.wess@axelero.hu"/>
    <hyperlink ref="J34" r:id="rId20" display="www.booking.com"/>
    <hyperlink ref="J38" r:id="rId21" display="www.booking.com"/>
    <hyperlink ref="J3" r:id="rId22" display="www.optopustravel.com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letxero</cp:lastModifiedBy>
  <dcterms:modified xsi:type="dcterms:W3CDTF">2012-07-23T19:08:16Z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